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CA!$A$1:$H$61</definedName>
    <definedName name="_xlnm.Print_Area" localSheetId="3">CFG!$A$1:$H$50</definedName>
    <definedName name="_xlnm.Print_Area" localSheetId="0">COG!$A$1:$H$83</definedName>
    <definedName name="_xlnm.Print_Area" localSheetId="1">CTG!$A$1:$H$25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32" i="5" l="1"/>
  <c r="H31" i="5"/>
  <c r="H21" i="5"/>
  <c r="H20" i="5"/>
  <c r="H9" i="5"/>
  <c r="H8" i="5"/>
  <c r="E40" i="5"/>
  <c r="H40" i="5" s="1"/>
  <c r="E39" i="5"/>
  <c r="H39" i="5" s="1"/>
  <c r="E38" i="5"/>
  <c r="E36" i="5" s="1"/>
  <c r="E37" i="5"/>
  <c r="H37" i="5" s="1"/>
  <c r="E34" i="5"/>
  <c r="H34" i="5" s="1"/>
  <c r="E33" i="5"/>
  <c r="H33" i="5" s="1"/>
  <c r="E32" i="5"/>
  <c r="E31" i="5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E20" i="5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4" i="6"/>
  <c r="H42" i="6"/>
  <c r="H41" i="6"/>
  <c r="H40" i="6"/>
  <c r="H39" i="6"/>
  <c r="H38" i="6"/>
  <c r="H37" i="6"/>
  <c r="H36" i="6"/>
  <c r="H35" i="6"/>
  <c r="H34" i="6"/>
  <c r="H21" i="6"/>
  <c r="H16" i="6"/>
  <c r="H14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H45" i="6" s="1"/>
  <c r="E44" i="6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H38" i="5"/>
  <c r="H36" i="5" s="1"/>
  <c r="H16" i="5"/>
  <c r="G42" i="5"/>
  <c r="F42" i="5"/>
  <c r="D42" i="5"/>
  <c r="H6" i="5"/>
  <c r="E6" i="5"/>
  <c r="E16" i="8"/>
  <c r="H6" i="8"/>
  <c r="H16" i="8" s="1"/>
  <c r="E43" i="6"/>
  <c r="H43" i="6"/>
  <c r="E33" i="6"/>
  <c r="H33" i="6" s="1"/>
  <c r="E23" i="6"/>
  <c r="H23" i="6" s="1"/>
  <c r="E13" i="6"/>
  <c r="G77" i="6"/>
  <c r="F77" i="6"/>
  <c r="H13" i="6"/>
  <c r="D77" i="6"/>
  <c r="C77" i="6"/>
  <c r="E5" i="6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<sst xmlns="http://schemas.openxmlformats.org/spreadsheetml/2006/main" count="223" uniqueCount="147">
  <si>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</si>
  <si>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</si>
  <si>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</si>
  <si>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</si>
  <si>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</si>
  <si>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</si>
  <si>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</si>
  <si>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</si>
  <si>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</si>
  <si>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</si>
  <si>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</si>
  <si>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</si>
  <si>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</si>
  <si>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</si>
  <si>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</si>
  <si>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</si>
  <si>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</si>
  <si>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</si>
  <si>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</si>
  <si>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</si>
  <si>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</si>
  <si>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</si>
  <si>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</si>
  <si>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</si>
  <si>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</si>
  <si>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</si>
  <si>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</si>
  <si>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</si>
  <si>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</si>
  <si>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</si>
  <si>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</si>
  <si>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</si>
  <si>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</si>
  <si>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</si>
  <si>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</si>
  <si>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</si>
  <si>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</si>
  <si>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</si>
  <si>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</si>
  <si>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</si>
  <si>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</si>
  <si>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</si>
  <si>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</si>
  <si>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</si>
  <si>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</si>
  <si>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</si>
  <si>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</si>
  <si>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</si>
  <si>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</si>
  <si>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</si>
  <si>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</si>
  <si>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</si>
  <si>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</si>
  <si>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</si>
  <si>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</si>
  <si>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</si>
  <si>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</si>
  <si>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</si>
  <si>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</si>
  <si>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</si>
  <si>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</si>
  <si>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</si>
  <si>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</si>
  <si>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</si>
  <si>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</si>
  <si>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</si>
  <si>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</si>
  <si>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</si>
  <si>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</si>
  <si>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</si>
  <si>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</si>
  <si>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</si>
  <si>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</si>
  <si>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</si>
  <si>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</si>
  <si>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</si>
  <si>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</si>
  <si>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</si>
  <si>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</si>
  <si>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</si>
  <si>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</si>
  <si>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</si>
  <si>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</si>
  <si>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</si>
  <si>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</si>
  <si>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</si>
  <si>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</si>
  <si>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</si>
  <si>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</si>
  <si>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</si>
  <si>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</si>
  <si>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</si>
  <si>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</si>
  <si>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</si>
  <si>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</si>
  <si>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</si>
  <si>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</si>
  <si>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</si>
  <si>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</si>
  <si>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</si>
  <si>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</si>
  <si>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</si>
  <si>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</si>
  <si>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</si>
  <si>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</si>
  <si>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</si>
  <si>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</si>
  <si>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</si>
  <si>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</si>
  <si>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</si>
  <si>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</si>
  <si>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</si>
  <si>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</si>
  <si>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</si>
  <si>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</si>
  <si>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</si>
  <si>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</si>
  <si>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</si>
  <si>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</si>
  <si>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</si>
  <si>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</si>
  <si>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</si>
  <si>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</si>
  <si>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</si>
  <si>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</si>
  <si>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</si>
  <si>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</si>
  <si>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</si>
  <si>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</si>
  <si>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</si>
  <si>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</si>
  <si>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</si>
  <si>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</si>
  <si>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</si>
  <si>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30 DE SEPTIEMBRE DEL 2020</t>
  </si>
  <si>
    <t>SISTEMA PARA EL DESARROLLO INTEGRAL DE LA FAMILIA DEL MUNICIPIO DE ACAMBARO GUANAJUATO
ESTADO ANALÍTICO DEL EJERCICIO DEL PRESUPUESTO DE EGRESOS
Clasificación Económica (por Tipo de Gasto)
Del 1 de Enero al AL 30 DE SEPTIEMBRE DEL 2020</t>
  </si>
  <si>
    <t>DIRECCIÓN ADMINISTRATIVA</t>
  </si>
  <si>
    <t>SISTEMA PARA EL DESARROLLO INTEGRAL DE LA FAMILIA DEL MUNICIPIO DE ACAMBARO GUANAJUATO
ESTADO ANALÍTICO DEL EJERCICIO DEL PRESUPUESTO DE EGRESOS
Clasificación Administrativa
Del 1 de Enero al AL 30 DE SEPTIEMBRE DEL 2020</t>
  </si>
  <si>
    <t>Gobierno (Federal/Estatal/Municipal) de SISTEMA PARA EL DESARROLLO INTEGRAL DE LA FAMILIA DEL MUNICIPIO DE ACAMBARO GUANAJUATO
Estado Analítico del Ejercicio del Presupuesto de Egresos
Clasificación Administrativa
Del 1 de Enero al AL 30 DE SEPTIEMBRE DEL 2020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</si>
  <si>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30 DE SEPTIEMBRE DEL 2020</t>
  </si>
  <si>
    <t>SISTEMA PARA EL DESARROLLO INTEGRAL DE LA FAMILIA DEL MUNICIPIO DE ACAMBARO GUANAJUATO
ESTADO ANALÍTICO DEL EJERCICIO DEL PRESUPUESTO DE EGRESOS
Clasificación Funcional (Finalidad y Función)
Del 1 de Enero al AL 30 DE SEPTIEMBRE DEL 2020</t>
  </si>
  <si>
    <t>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</si>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</sst>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opLeftCell="A58" workbookViewId="0">
      <selection activeCell="B81" sqref="B81:H83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8593315.3899999987</v>
      </c>
      <c r="D5" s="14">
        <f>SUM(D6:D12)</f>
        <v>461256.93</v>
      </c>
      <c r="E5" s="14">
        <f>C5+D5</f>
        <v>9054572.3199999984</v>
      </c>
      <c r="F5" s="14">
        <f>SUM(F6:F12)</f>
        <v>5693536</v>
      </c>
      <c r="G5" s="14">
        <f>SUM(G6:G12)</f>
        <v>5693536</v>
      </c>
      <c r="H5" s="14">
        <f>E5-F5</f>
        <v>3361036.3199999984</v>
      </c>
    </row>
    <row r="6" spans="1:8" x14ac:dyDescent="0.2">
      <c r="A6" s="49">
        <v>1100</v>
      </c>
      <c r="B6" s="11" t="s">
        <v>76</v>
      </c>
      <c r="C6" s="15">
        <v>6916478.6299999999</v>
      </c>
      <c r="D6" s="15">
        <v>0</v>
      </c>
      <c r="E6" s="15">
        <f t="shared" ref="E6:E69" si="0">C6+D6</f>
        <v>6916478.6299999999</v>
      </c>
      <c r="F6" s="15">
        <v>5041369.7699999996</v>
      </c>
      <c r="G6" s="15">
        <v>5041369.7699999996</v>
      </c>
      <c r="H6" s="15">
        <f t="shared" ref="H6:H69" si="1">E6-F6</f>
        <v>1875108.8600000003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1160380.81</v>
      </c>
      <c r="D8" s="15">
        <v>282000</v>
      </c>
      <c r="E8" s="15">
        <f t="shared" si="0"/>
        <v>1442380.81</v>
      </c>
      <c r="F8" s="15">
        <v>453789.07</v>
      </c>
      <c r="G8" s="15">
        <v>453789.07</v>
      </c>
      <c r="H8" s="15">
        <f t="shared" si="1"/>
        <v>988591.74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516455.95</v>
      </c>
      <c r="D10" s="15">
        <v>179256.93</v>
      </c>
      <c r="E10" s="15">
        <f t="shared" si="0"/>
        <v>695712.88</v>
      </c>
      <c r="F10" s="15">
        <v>198377.16</v>
      </c>
      <c r="G10" s="15">
        <v>198377.16</v>
      </c>
      <c r="H10" s="15">
        <f t="shared" si="1"/>
        <v>497335.72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1250630</v>
      </c>
      <c r="D13" s="15">
        <f>SUM(D14:D22)</f>
        <v>-21385.149999999994</v>
      </c>
      <c r="E13" s="15">
        <f t="shared" si="0"/>
        <v>1229244.8500000001</v>
      </c>
      <c r="F13" s="15">
        <f>SUM(F14:F22)</f>
        <v>495768.02</v>
      </c>
      <c r="G13" s="15">
        <f>SUM(G14:G22)</f>
        <v>495768.02</v>
      </c>
      <c r="H13" s="15">
        <f t="shared" si="1"/>
        <v>733476.83000000007</v>
      </c>
    </row>
    <row r="14" spans="1:8" x14ac:dyDescent="0.2">
      <c r="A14" s="49">
        <v>2100</v>
      </c>
      <c r="B14" s="11" t="s">
        <v>81</v>
      </c>
      <c r="C14" s="15">
        <v>276830</v>
      </c>
      <c r="D14" s="15">
        <v>72588.67</v>
      </c>
      <c r="E14" s="15">
        <f t="shared" si="0"/>
        <v>349418.67</v>
      </c>
      <c r="F14" s="15">
        <v>215076.96</v>
      </c>
      <c r="G14" s="15">
        <v>215076.96</v>
      </c>
      <c r="H14" s="15">
        <f t="shared" si="1"/>
        <v>134341.71</v>
      </c>
    </row>
    <row r="15" spans="1:8" x14ac:dyDescent="0.2">
      <c r="A15" s="49">
        <v>2200</v>
      </c>
      <c r="B15" s="11" t="s">
        <v>82</v>
      </c>
      <c r="C15" s="15">
        <v>61000</v>
      </c>
      <c r="D15" s="15">
        <v>-4000</v>
      </c>
      <c r="E15" s="15">
        <f t="shared" si="0"/>
        <v>57000</v>
      </c>
      <c r="F15" s="15">
        <v>16568.689999999999</v>
      </c>
      <c r="G15" s="15">
        <v>16568.689999999999</v>
      </c>
      <c r="H15" s="15">
        <f t="shared" si="1"/>
        <v>40431.31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4000</v>
      </c>
      <c r="D17" s="15">
        <v>92372.97</v>
      </c>
      <c r="E17" s="15">
        <f t="shared" si="0"/>
        <v>96372.97</v>
      </c>
      <c r="F17" s="15">
        <v>10015.91</v>
      </c>
      <c r="G17" s="15">
        <v>10015.91</v>
      </c>
      <c r="H17" s="15">
        <f t="shared" si="1"/>
        <v>86357.06</v>
      </c>
    </row>
    <row r="18" spans="1:8" x14ac:dyDescent="0.2">
      <c r="A18" s="49">
        <v>2500</v>
      </c>
      <c r="B18" s="11" t="s">
        <v>85</v>
      </c>
      <c r="C18" s="15">
        <v>35000</v>
      </c>
      <c r="D18" s="15">
        <v>0</v>
      </c>
      <c r="E18" s="15">
        <f t="shared" si="0"/>
        <v>35000</v>
      </c>
      <c r="F18" s="15">
        <v>30439.68</v>
      </c>
      <c r="G18" s="15">
        <v>30439.68</v>
      </c>
      <c r="H18" s="15">
        <f t="shared" si="1"/>
        <v>4560.32</v>
      </c>
    </row>
    <row r="19" spans="1:8" x14ac:dyDescent="0.2">
      <c r="A19" s="49">
        <v>2600</v>
      </c>
      <c r="B19" s="11" t="s">
        <v>86</v>
      </c>
      <c r="C19" s="15">
        <v>697600</v>
      </c>
      <c r="D19" s="15">
        <v>-222061.79</v>
      </c>
      <c r="E19" s="15">
        <f t="shared" si="0"/>
        <v>475538.20999999996</v>
      </c>
      <c r="F19" s="15">
        <v>137368.69</v>
      </c>
      <c r="G19" s="15">
        <v>137368.69</v>
      </c>
      <c r="H19" s="15">
        <f t="shared" si="1"/>
        <v>338169.51999999996</v>
      </c>
    </row>
    <row r="20" spans="1:8" x14ac:dyDescent="0.2">
      <c r="A20" s="49">
        <v>2700</v>
      </c>
      <c r="B20" s="11" t="s">
        <v>87</v>
      </c>
      <c r="C20" s="15">
        <v>37000</v>
      </c>
      <c r="D20" s="15">
        <v>0</v>
      </c>
      <c r="E20" s="15">
        <f t="shared" si="0"/>
        <v>37000</v>
      </c>
      <c r="F20" s="15">
        <v>35000</v>
      </c>
      <c r="G20" s="15">
        <v>35000</v>
      </c>
      <c r="H20" s="15">
        <f t="shared" si="1"/>
        <v>2000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139200</v>
      </c>
      <c r="D22" s="15">
        <v>39715</v>
      </c>
      <c r="E22" s="15">
        <f t="shared" si="0"/>
        <v>178915</v>
      </c>
      <c r="F22" s="15">
        <v>51298.09</v>
      </c>
      <c r="G22" s="15">
        <v>51298.09</v>
      </c>
      <c r="H22" s="15">
        <f t="shared" si="1"/>
        <v>127616.91</v>
      </c>
    </row>
    <row r="23" spans="1:8" x14ac:dyDescent="0.2">
      <c r="A23" s="48" t="s">
        <v>69</v>
      </c>
      <c r="B23" s="7"/>
      <c r="C23" s="15">
        <f>SUM(C24:C32)</f>
        <v>1132474.94</v>
      </c>
      <c r="D23" s="15">
        <f>SUM(D24:D32)</f>
        <v>630566.79</v>
      </c>
      <c r="E23" s="15">
        <f t="shared" si="0"/>
        <v>1763041.73</v>
      </c>
      <c r="F23" s="15">
        <f>SUM(F24:F32)</f>
        <v>747662.98</v>
      </c>
      <c r="G23" s="15">
        <f>SUM(G24:G32)</f>
        <v>747662.98</v>
      </c>
      <c r="H23" s="15">
        <f t="shared" si="1"/>
        <v>1015378.75</v>
      </c>
    </row>
    <row r="24" spans="1:8" x14ac:dyDescent="0.2">
      <c r="A24" s="49">
        <v>3100</v>
      </c>
      <c r="B24" s="11" t="s">
        <v>90</v>
      </c>
      <c r="C24" s="15">
        <v>243180</v>
      </c>
      <c r="D24" s="15">
        <v>15500</v>
      </c>
      <c r="E24" s="15">
        <f t="shared" si="0"/>
        <v>258680</v>
      </c>
      <c r="F24" s="15">
        <v>143047.4</v>
      </c>
      <c r="G24" s="15">
        <v>143047.4</v>
      </c>
      <c r="H24" s="15">
        <f t="shared" si="1"/>
        <v>115632.6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11600</v>
      </c>
      <c r="G25" s="15">
        <v>11600</v>
      </c>
      <c r="H25" s="15">
        <f t="shared" si="1"/>
        <v>18400</v>
      </c>
    </row>
    <row r="26" spans="1:8" x14ac:dyDescent="0.2">
      <c r="A26" s="49">
        <v>3300</v>
      </c>
      <c r="B26" s="11" t="s">
        <v>92</v>
      </c>
      <c r="C26" s="15">
        <v>5000</v>
      </c>
      <c r="D26" s="15">
        <v>8000</v>
      </c>
      <c r="E26" s="15">
        <f t="shared" si="0"/>
        <v>13000</v>
      </c>
      <c r="F26" s="15">
        <v>5020</v>
      </c>
      <c r="G26" s="15">
        <v>5020</v>
      </c>
      <c r="H26" s="15">
        <f t="shared" si="1"/>
        <v>7980</v>
      </c>
    </row>
    <row r="27" spans="1:8" x14ac:dyDescent="0.2">
      <c r="A27" s="49">
        <v>3400</v>
      </c>
      <c r="B27" s="11" t="s">
        <v>93</v>
      </c>
      <c r="C27" s="15">
        <v>137700</v>
      </c>
      <c r="D27" s="15">
        <v>33561.79</v>
      </c>
      <c r="E27" s="15">
        <f t="shared" si="0"/>
        <v>171261.79</v>
      </c>
      <c r="F27" s="15">
        <v>158773.56</v>
      </c>
      <c r="G27" s="15">
        <v>158773.56</v>
      </c>
      <c r="H27" s="15">
        <f t="shared" si="1"/>
        <v>12488.23000000001</v>
      </c>
    </row>
    <row r="28" spans="1:8" x14ac:dyDescent="0.2">
      <c r="A28" s="49">
        <v>3500</v>
      </c>
      <c r="B28" s="11" t="s">
        <v>94</v>
      </c>
      <c r="C28" s="15">
        <v>290250</v>
      </c>
      <c r="D28" s="15">
        <v>582005</v>
      </c>
      <c r="E28" s="15">
        <f t="shared" si="0"/>
        <v>872255</v>
      </c>
      <c r="F28" s="15">
        <v>265974.74</v>
      </c>
      <c r="G28" s="15">
        <v>265974.74</v>
      </c>
      <c r="H28" s="15">
        <f t="shared" si="1"/>
        <v>606280.26</v>
      </c>
    </row>
    <row r="29" spans="1:8" x14ac:dyDescent="0.2">
      <c r="A29" s="49">
        <v>3600</v>
      </c>
      <c r="B29" s="11" t="s">
        <v>95</v>
      </c>
      <c r="C29" s="15">
        <v>28500</v>
      </c>
      <c r="D29" s="15">
        <v>0</v>
      </c>
      <c r="E29" s="15">
        <f t="shared" si="0"/>
        <v>28500</v>
      </c>
      <c r="F29" s="15">
        <v>348</v>
      </c>
      <c r="G29" s="15">
        <v>348</v>
      </c>
      <c r="H29" s="15">
        <f t="shared" si="1"/>
        <v>28152</v>
      </c>
    </row>
    <row r="30" spans="1:8" x14ac:dyDescent="0.2">
      <c r="A30" s="49">
        <v>3700</v>
      </c>
      <c r="B30" s="11" t="s">
        <v>96</v>
      </c>
      <c r="C30" s="15">
        <v>34560</v>
      </c>
      <c r="D30" s="15">
        <v>1000</v>
      </c>
      <c r="E30" s="15">
        <f t="shared" si="0"/>
        <v>35560</v>
      </c>
      <c r="F30" s="15">
        <v>4822.2700000000004</v>
      </c>
      <c r="G30" s="15">
        <v>4822.2700000000004</v>
      </c>
      <c r="H30" s="15">
        <f t="shared" si="1"/>
        <v>30737.73</v>
      </c>
    </row>
    <row r="31" spans="1:8" x14ac:dyDescent="0.2">
      <c r="A31" s="49">
        <v>3800</v>
      </c>
      <c r="B31" s="11" t="s">
        <v>97</v>
      </c>
      <c r="C31" s="15">
        <v>183036.62</v>
      </c>
      <c r="D31" s="15">
        <v>-9500</v>
      </c>
      <c r="E31" s="15">
        <f t="shared" si="0"/>
        <v>173536.62</v>
      </c>
      <c r="F31" s="15">
        <v>53143.01</v>
      </c>
      <c r="G31" s="15">
        <v>53143.01</v>
      </c>
      <c r="H31" s="15">
        <f t="shared" si="1"/>
        <v>120393.60999999999</v>
      </c>
    </row>
    <row r="32" spans="1:8" x14ac:dyDescent="0.2">
      <c r="A32" s="49">
        <v>3900</v>
      </c>
      <c r="B32" s="11" t="s">
        <v>19</v>
      </c>
      <c r="C32" s="15">
        <v>180248.32000000001</v>
      </c>
      <c r="D32" s="15">
        <v>0</v>
      </c>
      <c r="E32" s="15">
        <f t="shared" si="0"/>
        <v>180248.32000000001</v>
      </c>
      <c r="F32" s="15">
        <v>104934</v>
      </c>
      <c r="G32" s="15">
        <v>104934</v>
      </c>
      <c r="H32" s="15">
        <f t="shared" si="1"/>
        <v>75314.320000000007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0</v>
      </c>
      <c r="E33" s="15">
        <f t="shared" si="0"/>
        <v>220000</v>
      </c>
      <c r="F33" s="15">
        <f>SUM(F34:F42)</f>
        <v>145094.98000000001</v>
      </c>
      <c r="G33" s="15">
        <f>SUM(G34:G42)</f>
        <v>145094.98000000001</v>
      </c>
      <c r="H33" s="15">
        <f t="shared" si="1"/>
        <v>74905.01999999999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0</v>
      </c>
      <c r="E37" s="15">
        <f t="shared" si="0"/>
        <v>220000</v>
      </c>
      <c r="F37" s="15">
        <v>145094.98000000001</v>
      </c>
      <c r="G37" s="15">
        <v>145094.98000000001</v>
      </c>
      <c r="H37" s="15">
        <f t="shared" si="1"/>
        <v>74905.01999999999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65203.67</v>
      </c>
      <c r="D43" s="15">
        <f>SUM(D44:D52)</f>
        <v>-19403.669999999998</v>
      </c>
      <c r="E43" s="15">
        <f t="shared" si="0"/>
        <v>45800</v>
      </c>
      <c r="F43" s="15">
        <f>SUM(F44:F52)</f>
        <v>6800</v>
      </c>
      <c r="G43" s="15">
        <f>SUM(G44:G52)</f>
        <v>6800</v>
      </c>
      <c r="H43" s="15">
        <f t="shared" si="1"/>
        <v>39000</v>
      </c>
    </row>
    <row r="44" spans="1:8" x14ac:dyDescent="0.2">
      <c r="A44" s="49">
        <v>5100</v>
      </c>
      <c r="B44" s="11" t="s">
        <v>105</v>
      </c>
      <c r="C44" s="15">
        <v>15000</v>
      </c>
      <c r="D44" s="15">
        <v>6800</v>
      </c>
      <c r="E44" s="15">
        <f t="shared" si="0"/>
        <v>21800</v>
      </c>
      <c r="F44" s="15">
        <v>6800</v>
      </c>
      <c r="G44" s="15">
        <v>6800</v>
      </c>
      <c r="H44" s="15">
        <f t="shared" si="1"/>
        <v>15000</v>
      </c>
    </row>
    <row r="45" spans="1:8" x14ac:dyDescent="0.2">
      <c r="A45" s="49">
        <v>5200</v>
      </c>
      <c r="B45" s="11" t="s">
        <v>106</v>
      </c>
      <c r="C45" s="15">
        <v>18203.669999999998</v>
      </c>
      <c r="D45" s="15">
        <v>-18203.669999999998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32000</v>
      </c>
      <c r="D47" s="15">
        <v>-8000</v>
      </c>
      <c r="E47" s="15">
        <f t="shared" si="0"/>
        <v>24000</v>
      </c>
      <c r="F47" s="15">
        <v>0</v>
      </c>
      <c r="G47" s="15">
        <v>0</v>
      </c>
      <c r="H47" s="15">
        <f t="shared" si="1"/>
        <v>24000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11261623.999999998</v>
      </c>
      <c r="D77" s="17">
        <f t="shared" si="4"/>
        <v>1051034.9000000001</v>
      </c>
      <c r="E77" s="17">
        <f t="shared" si="4"/>
        <v>12312658.899999999</v>
      </c>
      <c r="F77" s="17">
        <f t="shared" si="4"/>
        <v>7088861.9800000004</v>
      </c>
      <c r="G77" s="17">
        <f t="shared" si="4"/>
        <v>7088861.9800000004</v>
      </c>
      <c r="H77" s="17">
        <f t="shared" si="4"/>
        <v>5223796.9199999981</v>
      </c>
    </row>
    <row r="81" spans="2:8" x14ac:dyDescent="0.2">
      <c r="B81" s="52" t="s">
        <v>141</v>
      </c>
      <c r="F81" s="1" t="s">
        <v>142</v>
      </c>
    </row>
    <row r="82" spans="2:8" x14ac:dyDescent="0.2">
      <c r="B82" s="52" t="s">
        <v>143</v>
      </c>
      <c r="F82" s="54" t="s">
        <v>144</v>
      </c>
      <c r="G82" s="54"/>
      <c r="H82" s="54"/>
    </row>
    <row r="83" spans="2:8" x14ac:dyDescent="0.2">
      <c r="B83" s="52" t="s">
        <v>145</v>
      </c>
      <c r="F83" s="54" t="s">
        <v>146</v>
      </c>
      <c r="G83" s="54"/>
      <c r="H83" s="54"/>
    </row>
  </sheetData>
  <sheetProtection formatCells="0" formatColumns="0" formatRows="0" autoFilter="0"/>
  <mergeCells count="6">
    <mergeCell ref="F83:H83"/>
    <mergeCell ref="A1:H1"/>
    <mergeCell ref="C2:G2"/>
    <mergeCell ref="H2:H3"/>
    <mergeCell ref="A2:B4"/>
    <mergeCell ref="F82:H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workbookViewId="0">
      <selection activeCell="B21" sqref="B21:H25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11196420.33</v>
      </c>
      <c r="D6" s="50">
        <v>1070438.57</v>
      </c>
      <c r="E6" s="50">
        <f>C6+D6</f>
        <v>12266858.9</v>
      </c>
      <c r="F6" s="50">
        <v>7082061.9800000004</v>
      </c>
      <c r="G6" s="50">
        <v>7082061.9800000004</v>
      </c>
      <c r="H6" s="50">
        <f>E6-F6</f>
        <v>5184796.92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65203.67</v>
      </c>
      <c r="D8" s="50">
        <v>-19403.669999999998</v>
      </c>
      <c r="E8" s="50">
        <f>C8+D8</f>
        <v>45800</v>
      </c>
      <c r="F8" s="50">
        <v>6800</v>
      </c>
      <c r="G8" s="50">
        <v>6800</v>
      </c>
      <c r="H8" s="50">
        <f>E8-F8</f>
        <v>39000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11261624</v>
      </c>
      <c r="D16" s="17">
        <f>SUM(D6+D8+D10+D12+D14)</f>
        <v>1051034.9000000001</v>
      </c>
      <c r="E16" s="17">
        <f>SUM(E6+E8+E10+E12+E14)</f>
        <v>12312658.9</v>
      </c>
      <c r="F16" s="17">
        <f t="shared" ref="F16:H16" si="0">SUM(F6+F8+F10+F12+F14)</f>
        <v>7088861.9800000004</v>
      </c>
      <c r="G16" s="17">
        <f t="shared" si="0"/>
        <v>7088861.9800000004</v>
      </c>
      <c r="H16" s="17">
        <f t="shared" si="0"/>
        <v>5223796.92</v>
      </c>
    </row>
    <row r="23" spans="2:8" x14ac:dyDescent="0.2">
      <c r="B23" s="52" t="s">
        <v>141</v>
      </c>
      <c r="F23" s="1" t="s">
        <v>142</v>
      </c>
    </row>
    <row r="24" spans="2:8" x14ac:dyDescent="0.2">
      <c r="B24" s="52" t="s">
        <v>143</v>
      </c>
      <c r="F24" s="54" t="s">
        <v>144</v>
      </c>
      <c r="G24" s="54"/>
      <c r="H24" s="54"/>
    </row>
    <row r="25" spans="2:8" x14ac:dyDescent="0.2">
      <c r="B25" s="52" t="s">
        <v>145</v>
      </c>
      <c r="F25" s="54" t="s">
        <v>146</v>
      </c>
      <c r="G25" s="54"/>
      <c r="H25" s="54"/>
    </row>
  </sheetData>
  <sheetProtection formatCells="0" formatColumns="0" formatRows="0" autoFilter="0"/>
  <mergeCells count="6">
    <mergeCell ref="F25:H25"/>
    <mergeCell ref="A1:H1"/>
    <mergeCell ref="C2:G2"/>
    <mergeCell ref="H2:H3"/>
    <mergeCell ref="A2:B4"/>
    <mergeCell ref="F24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opLeftCell="A34" workbookViewId="0">
      <selection activeCell="B58" sqref="B58:H6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60</v>
      </c>
      <c r="B3" s="61"/>
      <c r="C3" s="55" t="s">
        <v>66</v>
      </c>
      <c r="D3" s="56"/>
      <c r="E3" s="56"/>
      <c r="F3" s="56"/>
      <c r="G3" s="57"/>
      <c r="H3" s="58" t="s">
        <v>65</v>
      </c>
    </row>
    <row r="4" spans="1:8" ht="24.9" customHeight="1" x14ac:dyDescent="0.2">
      <c r="A4" s="62"/>
      <c r="B4" s="63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11261624</v>
      </c>
      <c r="D7" s="15">
        <v>1051034.8999999999</v>
      </c>
      <c r="E7" s="15">
        <f>C7+D7</f>
        <v>12312658.9</v>
      </c>
      <c r="F7" s="15">
        <v>7088861.9800000004</v>
      </c>
      <c r="G7" s="15">
        <v>7088861.9800000004</v>
      </c>
      <c r="H7" s="15">
        <f>E7-F7</f>
        <v>5223796.92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11261624</v>
      </c>
      <c r="D16" s="23">
        <f t="shared" si="2"/>
        <v>1051034.8999999999</v>
      </c>
      <c r="E16" s="23">
        <f t="shared" si="2"/>
        <v>12312658.9</v>
      </c>
      <c r="F16" s="23">
        <f t="shared" si="2"/>
        <v>7088861.9800000004</v>
      </c>
      <c r="G16" s="23">
        <f t="shared" si="2"/>
        <v>7088861.9800000004</v>
      </c>
      <c r="H16" s="23">
        <f t="shared" si="2"/>
        <v>5223796.92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60</v>
      </c>
      <c r="B21" s="61"/>
      <c r="C21" s="55" t="s">
        <v>66</v>
      </c>
      <c r="D21" s="56"/>
      <c r="E21" s="56"/>
      <c r="F21" s="56"/>
      <c r="G21" s="57"/>
      <c r="H21" s="58" t="s">
        <v>65</v>
      </c>
    </row>
    <row r="22" spans="1:8" ht="20.399999999999999" x14ac:dyDescent="0.2">
      <c r="A22" s="62"/>
      <c r="B22" s="63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60</v>
      </c>
      <c r="B34" s="61"/>
      <c r="C34" s="55" t="s">
        <v>66</v>
      </c>
      <c r="D34" s="56"/>
      <c r="E34" s="56"/>
      <c r="F34" s="56"/>
      <c r="G34" s="57"/>
      <c r="H34" s="58" t="s">
        <v>65</v>
      </c>
    </row>
    <row r="35" spans="1:8" ht="20.399999999999999" x14ac:dyDescent="0.2">
      <c r="A35" s="62"/>
      <c r="B35" s="63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9" spans="1:8" x14ac:dyDescent="0.2">
      <c r="B59" s="53" t="s">
        <v>141</v>
      </c>
      <c r="F59" s="1" t="s">
        <v>142</v>
      </c>
    </row>
    <row r="60" spans="1:8" x14ac:dyDescent="0.2">
      <c r="B60" s="53" t="s">
        <v>143</v>
      </c>
      <c r="F60" s="54" t="s">
        <v>144</v>
      </c>
      <c r="G60" s="54"/>
      <c r="H60" s="54"/>
    </row>
    <row r="61" spans="1:8" x14ac:dyDescent="0.2">
      <c r="B61" s="53" t="s">
        <v>145</v>
      </c>
      <c r="F61" s="54" t="s">
        <v>146</v>
      </c>
      <c r="G61" s="54"/>
      <c r="H61" s="54"/>
    </row>
  </sheetData>
  <sheetProtection formatCells="0" formatColumns="0" formatRows="0" insertRows="0" deleteRows="0" autoFilter="0"/>
  <mergeCells count="14">
    <mergeCell ref="F60:H60"/>
    <mergeCell ref="F61:H61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C46" sqref="C46:C48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4754834.26</v>
      </c>
      <c r="D6" s="15">
        <f t="shared" si="0"/>
        <v>780146.69</v>
      </c>
      <c r="E6" s="15">
        <f t="shared" si="0"/>
        <v>5534980.9499999993</v>
      </c>
      <c r="F6" s="15">
        <f t="shared" si="0"/>
        <v>2939434.18</v>
      </c>
      <c r="G6" s="15">
        <f t="shared" si="0"/>
        <v>2939434.18</v>
      </c>
      <c r="H6" s="15">
        <f t="shared" si="0"/>
        <v>2595546.7699999991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4754834.26</v>
      </c>
      <c r="D11" s="15">
        <v>780146.69</v>
      </c>
      <c r="E11" s="15">
        <f t="shared" si="1"/>
        <v>5534980.9499999993</v>
      </c>
      <c r="F11" s="15">
        <v>2939434.18</v>
      </c>
      <c r="G11" s="15">
        <v>2939434.18</v>
      </c>
      <c r="H11" s="15">
        <f t="shared" si="2"/>
        <v>2595546.7699999991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6506789.7400000002</v>
      </c>
      <c r="D16" s="15">
        <f t="shared" si="3"/>
        <v>270888.21000000002</v>
      </c>
      <c r="E16" s="15">
        <f t="shared" si="3"/>
        <v>6777677.9499999993</v>
      </c>
      <c r="F16" s="15">
        <f t="shared" si="3"/>
        <v>4149427.8</v>
      </c>
      <c r="G16" s="15">
        <f t="shared" si="3"/>
        <v>4149427.8</v>
      </c>
      <c r="H16" s="15">
        <f t="shared" si="3"/>
        <v>2628250.1500000004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509144.03</v>
      </c>
      <c r="D18" s="15">
        <v>0</v>
      </c>
      <c r="E18" s="15">
        <f t="shared" ref="E18:E23" si="5">C18+D18</f>
        <v>509144.03</v>
      </c>
      <c r="F18" s="15">
        <v>253320.08</v>
      </c>
      <c r="G18" s="15">
        <v>253320.08</v>
      </c>
      <c r="H18" s="15">
        <f t="shared" si="4"/>
        <v>255823.95000000004</v>
      </c>
    </row>
    <row r="19" spans="1:8" x14ac:dyDescent="0.2">
      <c r="A19" s="38"/>
      <c r="B19" s="42" t="s">
        <v>21</v>
      </c>
      <c r="C19" s="15">
        <v>1110504.6100000001</v>
      </c>
      <c r="D19" s="15">
        <v>0</v>
      </c>
      <c r="E19" s="15">
        <f t="shared" si="5"/>
        <v>1110504.6100000001</v>
      </c>
      <c r="F19" s="15">
        <v>724089.37</v>
      </c>
      <c r="G19" s="15">
        <v>724089.37</v>
      </c>
      <c r="H19" s="15">
        <f t="shared" si="4"/>
        <v>386415.24000000011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4570387.26</v>
      </c>
      <c r="D22" s="15">
        <v>270888.21000000002</v>
      </c>
      <c r="E22" s="15">
        <f t="shared" si="5"/>
        <v>4841275.47</v>
      </c>
      <c r="F22" s="15">
        <v>2983249.01</v>
      </c>
      <c r="G22" s="15">
        <v>2983249.01</v>
      </c>
      <c r="H22" s="15">
        <f t="shared" si="4"/>
        <v>1858026.46</v>
      </c>
    </row>
    <row r="23" spans="1:8" x14ac:dyDescent="0.2">
      <c r="A23" s="38"/>
      <c r="B23" s="42" t="s">
        <v>4</v>
      </c>
      <c r="C23" s="15">
        <v>316753.84000000003</v>
      </c>
      <c r="D23" s="15">
        <v>0</v>
      </c>
      <c r="E23" s="15">
        <f t="shared" si="5"/>
        <v>316753.84000000003</v>
      </c>
      <c r="F23" s="15">
        <v>188769.34</v>
      </c>
      <c r="G23" s="15">
        <v>188769.34</v>
      </c>
      <c r="H23" s="15">
        <f t="shared" si="4"/>
        <v>127984.50000000003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11261624</v>
      </c>
      <c r="D42" s="23">
        <f t="shared" si="12"/>
        <v>1051034.8999999999</v>
      </c>
      <c r="E42" s="23">
        <f t="shared" si="12"/>
        <v>12312658.899999999</v>
      </c>
      <c r="F42" s="23">
        <f t="shared" si="12"/>
        <v>7088861.9800000004</v>
      </c>
      <c r="G42" s="23">
        <f t="shared" si="12"/>
        <v>7088861.9800000004</v>
      </c>
      <c r="H42" s="23">
        <f t="shared" si="12"/>
        <v>5223796.92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6" spans="1:8" x14ac:dyDescent="0.2">
      <c r="B46" s="1"/>
      <c r="C46" s="1"/>
      <c r="D46" s="1"/>
      <c r="E46" s="1"/>
      <c r="F46" s="1"/>
      <c r="G46" s="1"/>
      <c r="H46" s="1"/>
    </row>
    <row r="47" spans="1:8" x14ac:dyDescent="0.2">
      <c r="B47" s="53" t="s">
        <v>141</v>
      </c>
      <c r="C47" s="1"/>
      <c r="D47" s="1"/>
      <c r="E47" s="1"/>
      <c r="F47" s="1" t="s">
        <v>142</v>
      </c>
      <c r="G47" s="1"/>
      <c r="H47" s="1"/>
    </row>
    <row r="48" spans="1:8" x14ac:dyDescent="0.2">
      <c r="B48" s="53" t="s">
        <v>143</v>
      </c>
      <c r="C48" s="1"/>
      <c r="D48" s="1"/>
      <c r="E48" s="1"/>
      <c r="F48" s="54" t="s">
        <v>144</v>
      </c>
      <c r="G48" s="54"/>
      <c r="H48" s="54"/>
    </row>
    <row r="49" spans="2:8" x14ac:dyDescent="0.2">
      <c r="B49" s="53" t="s">
        <v>145</v>
      </c>
      <c r="C49" s="1"/>
      <c r="D49" s="1"/>
      <c r="E49" s="1"/>
      <c r="F49" s="54" t="s">
        <v>146</v>
      </c>
      <c r="G49" s="54"/>
      <c r="H49" s="54"/>
    </row>
  </sheetData>
  <sheetProtection formatCells="0" formatColumns="0" formatRows="0" autoFilter="0"/>
  <mergeCells count="6">
    <mergeCell ref="F49:H49"/>
    <mergeCell ref="A1:H1"/>
    <mergeCell ref="A2:B4"/>
    <mergeCell ref="C2:G2"/>
    <mergeCell ref="H2:H3"/>
    <mergeCell ref="F48:H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2020-10-26T16:45:56Z</cp:lastPrinted>
  <dcterms:created xsi:type="dcterms:W3CDTF">2014-02-10T03:37:14Z</dcterms:created>
  <dcterms:modified xsi:type="dcterms:W3CDTF">2020-10-26T16:57:28Z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